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-2019\Budget Development\"/>
    </mc:Choice>
  </mc:AlternateContent>
  <bookViews>
    <workbookView xWindow="120" yWindow="120" windowWidth="11910" windowHeight="5595"/>
  </bookViews>
  <sheets>
    <sheet name="Detail" sheetId="13" r:id="rId1"/>
  </sheets>
  <definedNames>
    <definedName name="_xlnm.Print_Area" localSheetId="0">Detail!$A$1:$X$51</definedName>
    <definedName name="_xlnm.Print_Titles" localSheetId="0">Detail!$1:$7</definedName>
  </definedNames>
  <calcPr calcId="162913" concurrentCalc="0"/>
</workbook>
</file>

<file path=xl/calcChain.xml><?xml version="1.0" encoding="utf-8"?>
<calcChain xmlns="http://schemas.openxmlformats.org/spreadsheetml/2006/main">
  <c r="F12" i="13" l="1"/>
  <c r="F16" i="13"/>
  <c r="F41" i="13"/>
  <c r="F45" i="13"/>
  <c r="N9" i="13"/>
  <c r="N32" i="13"/>
  <c r="F47" i="13"/>
  <c r="F50" i="13"/>
  <c r="D12" i="13"/>
  <c r="D16" i="13"/>
  <c r="H12" i="13"/>
  <c r="H16" i="13"/>
  <c r="J12" i="13"/>
  <c r="J16" i="13"/>
  <c r="L12" i="13"/>
  <c r="L16" i="13"/>
  <c r="R12" i="13"/>
  <c r="R16" i="13"/>
  <c r="N49" i="13"/>
  <c r="T35" i="13"/>
  <c r="T31" i="13"/>
  <c r="T27" i="13"/>
  <c r="T23" i="13"/>
  <c r="T49" i="13"/>
  <c r="N43" i="13"/>
  <c r="T43" i="13"/>
  <c r="X43" i="13"/>
  <c r="J41" i="13"/>
  <c r="J45" i="13"/>
  <c r="H41" i="13"/>
  <c r="H45" i="13"/>
  <c r="T40" i="13"/>
  <c r="N40" i="13"/>
  <c r="X40" i="13"/>
  <c r="T39" i="13"/>
  <c r="N39" i="13"/>
  <c r="T38" i="13"/>
  <c r="N38" i="13"/>
  <c r="X38" i="13"/>
  <c r="T37" i="13"/>
  <c r="N37" i="13"/>
  <c r="T36" i="13"/>
  <c r="N36" i="13"/>
  <c r="N35" i="13"/>
  <c r="T34" i="13"/>
  <c r="N34" i="13"/>
  <c r="X34" i="13"/>
  <c r="T33" i="13"/>
  <c r="N33" i="13"/>
  <c r="T32" i="13"/>
  <c r="N31" i="13"/>
  <c r="X31" i="13"/>
  <c r="T30" i="13"/>
  <c r="N30" i="13"/>
  <c r="X30" i="13"/>
  <c r="T29" i="13"/>
  <c r="N29" i="13"/>
  <c r="T28" i="13"/>
  <c r="N28" i="13"/>
  <c r="X28" i="13"/>
  <c r="N27" i="13"/>
  <c r="T26" i="13"/>
  <c r="N26" i="13"/>
  <c r="T25" i="13"/>
  <c r="N25" i="13"/>
  <c r="X25" i="13"/>
  <c r="T24" i="13"/>
  <c r="N24" i="13"/>
  <c r="X24" i="13"/>
  <c r="N23" i="13"/>
  <c r="T22" i="13"/>
  <c r="N22" i="13"/>
  <c r="X22" i="13"/>
  <c r="T21" i="13"/>
  <c r="N21" i="13"/>
  <c r="X21" i="13"/>
  <c r="T20" i="13"/>
  <c r="N20" i="13"/>
  <c r="T14" i="13"/>
  <c r="N14" i="13"/>
  <c r="T11" i="13"/>
  <c r="N11" i="13"/>
  <c r="T10" i="13"/>
  <c r="N10" i="13"/>
  <c r="T9" i="13"/>
  <c r="X49" i="13"/>
  <c r="X27" i="13"/>
  <c r="X26" i="13"/>
  <c r="T41" i="13"/>
  <c r="T45" i="13"/>
  <c r="X33" i="13"/>
  <c r="X36" i="13"/>
  <c r="D41" i="13"/>
  <c r="D45" i="13"/>
  <c r="X29" i="13"/>
  <c r="X32" i="13"/>
  <c r="X39" i="13"/>
  <c r="L41" i="13"/>
  <c r="L45" i="13"/>
  <c r="R41" i="13"/>
  <c r="R45" i="13"/>
  <c r="X20" i="13"/>
  <c r="X14" i="13"/>
  <c r="T12" i="13"/>
  <c r="T16" i="13"/>
  <c r="L47" i="13"/>
  <c r="L50" i="13"/>
  <c r="J47" i="13"/>
  <c r="J50" i="13"/>
  <c r="H47" i="13"/>
  <c r="H50" i="13"/>
  <c r="N12" i="13"/>
  <c r="N16" i="13"/>
  <c r="X9" i="13"/>
  <c r="X35" i="13"/>
  <c r="X23" i="13"/>
  <c r="X11" i="13"/>
  <c r="X10" i="13"/>
  <c r="R47" i="13"/>
  <c r="R50" i="13"/>
  <c r="X37" i="13"/>
  <c r="X41" i="13"/>
  <c r="X45" i="13"/>
  <c r="N41" i="13"/>
  <c r="N45" i="13"/>
  <c r="D47" i="13"/>
  <c r="D50" i="13"/>
  <c r="T47" i="13"/>
  <c r="T50" i="13"/>
  <c r="X12" i="13"/>
  <c r="X16" i="13"/>
  <c r="N47" i="13"/>
  <c r="N50" i="13"/>
  <c r="X47" i="13"/>
  <c r="X50" i="13"/>
</calcChain>
</file>

<file path=xl/sharedStrings.xml><?xml version="1.0" encoding="utf-8"?>
<sst xmlns="http://schemas.openxmlformats.org/spreadsheetml/2006/main" count="87" uniqueCount="78">
  <si>
    <t>General</t>
  </si>
  <si>
    <t>Fund</t>
  </si>
  <si>
    <t>Debt</t>
  </si>
  <si>
    <t>Service</t>
  </si>
  <si>
    <t>Construction</t>
  </si>
  <si>
    <t>Enterprise</t>
  </si>
  <si>
    <t>Total</t>
  </si>
  <si>
    <t>State Program Revenue</t>
  </si>
  <si>
    <t>Expenditures</t>
  </si>
  <si>
    <t>Debt Service</t>
  </si>
  <si>
    <t>Total Expenditures</t>
  </si>
  <si>
    <t>5700</t>
  </si>
  <si>
    <t>Local &amp; Intermediate Revenue</t>
  </si>
  <si>
    <t>5800</t>
  </si>
  <si>
    <t>5900</t>
  </si>
  <si>
    <t>Function</t>
  </si>
  <si>
    <t>11</t>
  </si>
  <si>
    <t>12</t>
  </si>
  <si>
    <t>13</t>
  </si>
  <si>
    <t>21</t>
  </si>
  <si>
    <t>23</t>
  </si>
  <si>
    <t>31</t>
  </si>
  <si>
    <t>32</t>
  </si>
  <si>
    <t>33</t>
  </si>
  <si>
    <t>34</t>
  </si>
  <si>
    <t>35</t>
  </si>
  <si>
    <t>36</t>
  </si>
  <si>
    <t>41</t>
  </si>
  <si>
    <t>51</t>
  </si>
  <si>
    <t>52</t>
  </si>
  <si>
    <t>53</t>
  </si>
  <si>
    <t>61</t>
  </si>
  <si>
    <t>71</t>
  </si>
  <si>
    <t>81</t>
  </si>
  <si>
    <t>95</t>
  </si>
  <si>
    <t>97</t>
  </si>
  <si>
    <t>99</t>
  </si>
  <si>
    <t>Instruction</t>
  </si>
  <si>
    <t>Instructional Resources &amp; Media Services</t>
  </si>
  <si>
    <t>Curriculum &amp; Staff Development</t>
  </si>
  <si>
    <t>Instructional Administration</t>
  </si>
  <si>
    <t>School Administration</t>
  </si>
  <si>
    <t>Attendance &amp; Social Work Service</t>
  </si>
  <si>
    <t>Health Services</t>
  </si>
  <si>
    <t>Pupil Transportation</t>
  </si>
  <si>
    <t>Food Service</t>
  </si>
  <si>
    <t>Co-curricular Activities</t>
  </si>
  <si>
    <t>General Administration</t>
  </si>
  <si>
    <t>Plant Maintenance &amp; Operations</t>
  </si>
  <si>
    <t>Security</t>
  </si>
  <si>
    <t>Computer Processing</t>
  </si>
  <si>
    <t>Community Services</t>
  </si>
  <si>
    <t>Facility Acquisition &amp; Construction</t>
  </si>
  <si>
    <t>Student Tuition Non-public Schools</t>
  </si>
  <si>
    <t>Payments to TIF</t>
  </si>
  <si>
    <t>Other Intergovernmental Charges</t>
  </si>
  <si>
    <t>Guidance &amp; Counseling</t>
  </si>
  <si>
    <t>Operating</t>
  </si>
  <si>
    <t>Other Resources</t>
  </si>
  <si>
    <t>Budgeted Surplus/(Deficit)</t>
  </si>
  <si>
    <t>Projected Beginning Fund Balance/Equity</t>
  </si>
  <si>
    <t>Projected Ending Fund Balance/Equity</t>
  </si>
  <si>
    <t>Revenues</t>
  </si>
  <si>
    <t>Federal Program Revenue</t>
  </si>
  <si>
    <t>Total Revenues and Other Resources</t>
  </si>
  <si>
    <t>Total Revenues</t>
  </si>
  <si>
    <t>Other Uses</t>
  </si>
  <si>
    <t>Total Expenditures and Other Uses</t>
  </si>
  <si>
    <t>Natural</t>
  </si>
  <si>
    <t>Gas</t>
  </si>
  <si>
    <t>Governmental</t>
  </si>
  <si>
    <t>Proprietary</t>
  </si>
  <si>
    <t>All Funds</t>
  </si>
  <si>
    <t>Fund Types</t>
  </si>
  <si>
    <t>Subtotal</t>
  </si>
  <si>
    <t>Food</t>
  </si>
  <si>
    <t>Combined 2018-2019 Budget - Detail by Fund</t>
  </si>
  <si>
    <t>Section 29.081 (b-2) of the Texas Education Code requires school districts to identify and budget funds to provide for accelerated instruction to students that have failed to perform satisfactorily on an end-of-course assessment.  Included in this budget for adoption is $5,856,312 separately identified for this purpose.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</si>
</sst>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right"/>
    </xf>
    <xf numFmtId="43" fontId="0" fillId="0" borderId="0" xfId="1" quotePrefix="1" applyFont="1" applyAlignment="1">
      <alignment horizontal="center"/>
    </xf>
    <xf numFmtId="43" fontId="3" fillId="0" borderId="0" xfId="1" applyFont="1"/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164" fontId="2" fillId="0" borderId="0" xfId="1" applyNumberFormat="1" applyFont="1"/>
    <xf numFmtId="165" fontId="0" fillId="0" borderId="0" xfId="2" applyNumberFormat="1" applyFont="1"/>
    <xf numFmtId="164" fontId="2" fillId="0" borderId="3" xfId="1" applyNumberFormat="1" applyFont="1" applyBorder="1"/>
    <xf numFmtId="165" fontId="0" fillId="0" borderId="0" xfId="2" applyNumberFormat="1" applyFont="1" applyBorder="1"/>
    <xf numFmtId="164" fontId="2" fillId="0" borderId="0" xfId="1" applyNumberFormat="1" applyFont="1" applyBorder="1"/>
    <xf numFmtId="43" fontId="3" fillId="0" borderId="0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2" borderId="0" xfId="1" applyFont="1" applyFill="1"/>
    <xf numFmtId="43" fontId="1" fillId="2" borderId="0" xfId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164" fontId="0" fillId="2" borderId="0" xfId="1" applyNumberFormat="1" applyFont="1" applyFill="1" applyBorder="1"/>
    <xf numFmtId="165" fontId="0" fillId="2" borderId="0" xfId="2" applyNumberFormat="1" applyFont="1" applyFill="1" applyBorder="1"/>
    <xf numFmtId="164" fontId="2" fillId="2" borderId="0" xfId="1" applyNumberFormat="1" applyFont="1" applyFill="1" applyBorder="1"/>
    <xf numFmtId="43" fontId="0" fillId="0" borderId="0" xfId="1" applyFont="1" applyFill="1"/>
    <xf numFmtId="43" fontId="1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164" fontId="0" fillId="0" borderId="0" xfId="1" applyNumberFormat="1" applyFont="1" applyFill="1" applyBorder="1"/>
    <xf numFmtId="165" fontId="0" fillId="0" borderId="0" xfId="2" applyNumberFormat="1" applyFont="1" applyFill="1" applyBorder="1"/>
    <xf numFmtId="164" fontId="2" fillId="0" borderId="0" xfId="1" applyNumberFormat="1" applyFont="1" applyFill="1" applyBorder="1"/>
    <xf numFmtId="164" fontId="0" fillId="0" borderId="0" xfId="1" applyNumberFormat="1" applyFont="1" applyFill="1"/>
    <xf numFmtId="43" fontId="0" fillId="2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6" fillId="0" borderId="0" xfId="1" applyFont="1"/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6" fillId="0" borderId="0" xfId="1" quotePrefix="1" applyFont="1"/>
    <xf numFmtId="165" fontId="0" fillId="0" borderId="0" xfId="2" applyNumberFormat="1" applyFont="1" applyFill="1"/>
    <xf numFmtId="164" fontId="2" fillId="0" borderId="1" xfId="1" applyNumberFormat="1" applyFont="1" applyFill="1" applyBorder="1"/>
    <xf numFmtId="164" fontId="0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/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7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0000"/>
      <color rgb="FFFFCCFF"/>
      <color rgb="FF0066FF"/>
      <color rgb="FFCCCCFF"/>
      <color rgb="FF66FFFF"/>
      <color rgb="FF99FFCC"/>
      <color rgb="FFCCFFCC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2390775</xdr:colOff>
      <xdr:row>2</xdr:row>
      <xdr:rowOff>47625</xdr:rowOff>
    </xdr:from>
    <xdr:to>
      <xdr:col>9</xdr:col>
      <xdr:colOff>184150</xdr:colOff>
      <xdr:row>2</xdr:row>
      <xdr:rowOff>50801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3048000" y="523875"/>
          <a:ext cx="3451225" cy="3176"/>
        </a:xfrm>
        <a:prstGeom prst="straightConnector1">
          <a:avLst/>
        </a:prstGeom>
        <a:noFill/>
        <a:ln w="25400">
          <a:solidFill>
            <a:srgbClr val="C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zoomScaleNormal="100" workbookViewId="0">
      <selection activeCell="C54" sqref="C54"/>
    </sheetView>
  </sheetViews>
  <sheetFormatPr defaultRowHeight="15" x14ac:dyDescent="0.25"/>
  <cols>
    <col min="1" max="1" width="2.5703125" style="1" customWidth="1"/>
    <col min="2" max="2" width="7.28515625" style="1" customWidth="1"/>
    <col min="3" max="3" width="38.5703125" style="1" customWidth="1"/>
    <col min="4" max="4" width="13.7109375" style="1" customWidth="1"/>
    <col min="5" max="5" width="1.7109375" style="1" customWidth="1"/>
    <col min="6" max="6" width="13.7109375" style="1" customWidth="1"/>
    <col min="7" max="7" width="1.7109375" style="1" customWidth="1"/>
    <col min="8" max="8" width="13.7109375" style="1" customWidth="1"/>
    <col min="9" max="9" width="1.7109375" style="1" customWidth="1"/>
    <col min="10" max="10" width="13.7109375" style="1" customWidth="1"/>
    <col min="11" max="11" width="1.7109375" style="1" customWidth="1"/>
    <col min="12" max="12" width="13.7109375" style="1" customWidth="1"/>
    <col min="13" max="13" width="1.7109375" style="1" customWidth="1"/>
    <col min="14" max="14" width="14.7109375" style="1" customWidth="1"/>
    <col min="15" max="15" width="1.7109375" style="1" customWidth="1"/>
    <col min="16" max="16" width="1.7109375" style="1" hidden="1" customWidth="1"/>
    <col min="17" max="17" width="1.7109375" style="26" hidden="1" customWidth="1"/>
    <col min="18" max="18" width="13.7109375" style="1" hidden="1" customWidth="1"/>
    <col min="19" max="19" width="1.7109375" style="1" hidden="1" customWidth="1"/>
    <col min="20" max="20" width="14.7109375" style="1" hidden="1" customWidth="1"/>
    <col min="21" max="23" width="1.7109375" style="1" hidden="1" customWidth="1"/>
    <col min="24" max="24" width="14.28515625" style="1" hidden="1" customWidth="1"/>
    <col min="25" max="26" width="12.85546875" style="1" customWidth="1"/>
    <col min="27" max="27" width="15.28515625" style="1" bestFit="1" customWidth="1"/>
    <col min="28" max="33" width="12.85546875" style="1" customWidth="1"/>
  </cols>
  <sheetData>
    <row r="1" spans="1:35" ht="18.75" x14ac:dyDescent="0.3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37"/>
      <c r="Z1" s="37"/>
    </row>
    <row r="2" spans="1:35" ht="16.5" customHeight="1" x14ac:dyDescent="0.3">
      <c r="A2" s="49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37"/>
      <c r="Z2" s="37"/>
    </row>
    <row r="3" spans="1:35" ht="10.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0"/>
    </row>
    <row r="4" spans="1:35" ht="6.75" customHeight="1" x14ac:dyDescent="0.25">
      <c r="P4" s="19"/>
      <c r="V4" s="19"/>
      <c r="Y4" s="40"/>
    </row>
    <row r="5" spans="1:35" x14ac:dyDescent="0.25">
      <c r="D5" s="35" t="s">
        <v>0</v>
      </c>
      <c r="E5" s="35"/>
      <c r="F5" s="47" t="s">
        <v>75</v>
      </c>
      <c r="G5" s="47"/>
      <c r="H5" s="35" t="s">
        <v>68</v>
      </c>
      <c r="I5" s="35"/>
      <c r="J5" s="35" t="s">
        <v>2</v>
      </c>
      <c r="K5" s="35"/>
      <c r="L5" s="2"/>
      <c r="M5" s="17"/>
      <c r="N5" s="39" t="s">
        <v>6</v>
      </c>
      <c r="O5" s="17"/>
      <c r="P5" s="20"/>
      <c r="Q5" s="27"/>
      <c r="R5" s="35" t="s">
        <v>45</v>
      </c>
      <c r="S5" s="35"/>
      <c r="T5" s="39" t="s">
        <v>74</v>
      </c>
      <c r="U5" s="35"/>
      <c r="V5" s="34"/>
      <c r="W5" s="35"/>
      <c r="X5" s="35"/>
    </row>
    <row r="6" spans="1:35" x14ac:dyDescent="0.25">
      <c r="D6" s="35" t="s">
        <v>57</v>
      </c>
      <c r="E6" s="35"/>
      <c r="F6" s="47" t="s">
        <v>3</v>
      </c>
      <c r="G6" s="47"/>
      <c r="H6" s="35" t="s">
        <v>69</v>
      </c>
      <c r="I6" s="35"/>
      <c r="J6" s="35" t="s">
        <v>3</v>
      </c>
      <c r="K6" s="35"/>
      <c r="L6" s="35" t="s">
        <v>4</v>
      </c>
      <c r="M6" s="18"/>
      <c r="N6" s="39" t="s">
        <v>70</v>
      </c>
      <c r="O6" s="18"/>
      <c r="P6" s="21"/>
      <c r="Q6" s="28"/>
      <c r="R6" s="35" t="s">
        <v>5</v>
      </c>
      <c r="S6" s="35"/>
      <c r="T6" s="39" t="s">
        <v>71</v>
      </c>
      <c r="U6" s="35"/>
      <c r="V6" s="34"/>
      <c r="W6" s="35"/>
      <c r="X6" s="35"/>
    </row>
    <row r="7" spans="1:35" ht="17.25" x14ac:dyDescent="0.4">
      <c r="D7" s="36" t="s">
        <v>1</v>
      </c>
      <c r="E7" s="36"/>
      <c r="F7" s="46" t="s">
        <v>1</v>
      </c>
      <c r="G7" s="46"/>
      <c r="H7" s="36" t="s">
        <v>1</v>
      </c>
      <c r="I7" s="36"/>
      <c r="J7" s="36" t="s">
        <v>1</v>
      </c>
      <c r="K7" s="16"/>
      <c r="L7" s="36" t="s">
        <v>1</v>
      </c>
      <c r="M7" s="16"/>
      <c r="N7" s="38" t="s">
        <v>73</v>
      </c>
      <c r="O7" s="16"/>
      <c r="P7" s="22"/>
      <c r="Q7" s="29"/>
      <c r="R7" s="36" t="s">
        <v>1</v>
      </c>
      <c r="S7" s="16"/>
      <c r="T7" s="38" t="s">
        <v>73</v>
      </c>
      <c r="U7" s="16"/>
      <c r="V7" s="22"/>
      <c r="W7" s="16"/>
      <c r="X7" s="36" t="s">
        <v>6</v>
      </c>
    </row>
    <row r="8" spans="1:35" ht="16.5" customHeight="1" x14ac:dyDescent="0.25">
      <c r="A8" s="3" t="s">
        <v>62</v>
      </c>
      <c r="D8" s="33"/>
      <c r="E8" s="7"/>
      <c r="F8" s="7"/>
      <c r="G8" s="7"/>
      <c r="H8" s="7"/>
      <c r="I8" s="7"/>
      <c r="J8" s="7"/>
      <c r="K8" s="9"/>
      <c r="L8" s="7"/>
      <c r="M8" s="9"/>
      <c r="N8" s="7"/>
      <c r="O8" s="9"/>
      <c r="P8" s="23"/>
      <c r="Q8" s="30"/>
      <c r="R8" s="7"/>
      <c r="S8" s="9"/>
      <c r="T8" s="7"/>
      <c r="U8" s="9"/>
      <c r="V8" s="23"/>
      <c r="W8" s="9"/>
      <c r="X8" s="7"/>
    </row>
    <row r="9" spans="1:35" ht="16.5" customHeight="1" x14ac:dyDescent="0.25">
      <c r="B9" s="5" t="s">
        <v>11</v>
      </c>
      <c r="C9" s="1" t="s">
        <v>12</v>
      </c>
      <c r="D9" s="41">
        <v>285603104</v>
      </c>
      <c r="E9" s="31"/>
      <c r="F9" s="41">
        <v>6401896</v>
      </c>
      <c r="G9" s="31"/>
      <c r="H9" s="41">
        <v>985000</v>
      </c>
      <c r="I9" s="31"/>
      <c r="J9" s="41">
        <v>89532668</v>
      </c>
      <c r="K9" s="31"/>
      <c r="L9" s="41">
        <v>4400000</v>
      </c>
      <c r="M9" s="31"/>
      <c r="N9" s="41">
        <f>SUM(D9:L9)</f>
        <v>386922668</v>
      </c>
      <c r="O9" s="14"/>
      <c r="P9" s="24"/>
      <c r="Q9" s="31"/>
      <c r="R9" s="41">
        <v>0</v>
      </c>
      <c r="S9" s="31"/>
      <c r="T9" s="41">
        <f>+R9</f>
        <v>0</v>
      </c>
      <c r="U9" s="14"/>
      <c r="V9" s="24"/>
      <c r="W9" s="14"/>
      <c r="X9" s="12">
        <f>+N9+T9</f>
        <v>386922668</v>
      </c>
    </row>
    <row r="10" spans="1:35" ht="16.5" customHeight="1" x14ac:dyDescent="0.25">
      <c r="B10" s="5" t="s">
        <v>13</v>
      </c>
      <c r="C10" s="1" t="s">
        <v>7</v>
      </c>
      <c r="D10" s="33">
        <v>197858771</v>
      </c>
      <c r="E10" s="30"/>
      <c r="F10" s="33">
        <v>185000</v>
      </c>
      <c r="G10" s="30"/>
      <c r="H10" s="33">
        <v>0</v>
      </c>
      <c r="I10" s="30"/>
      <c r="J10" s="33">
        <v>1438702</v>
      </c>
      <c r="K10" s="30"/>
      <c r="L10" s="33">
        <v>0</v>
      </c>
      <c r="M10" s="30"/>
      <c r="N10" s="33">
        <f>SUM(D10:L10)</f>
        <v>199482473</v>
      </c>
      <c r="O10" s="9"/>
      <c r="P10" s="23"/>
      <c r="Q10" s="30"/>
      <c r="R10" s="33">
        <v>0</v>
      </c>
      <c r="S10" s="30"/>
      <c r="T10" s="33">
        <f>+R10</f>
        <v>0</v>
      </c>
      <c r="U10" s="9"/>
      <c r="V10" s="23"/>
      <c r="W10" s="9"/>
      <c r="X10" s="7">
        <f>+N10+T10</f>
        <v>199482473</v>
      </c>
    </row>
    <row r="11" spans="1:35" ht="16.5" customHeight="1" x14ac:dyDescent="0.25">
      <c r="B11" s="5" t="s">
        <v>14</v>
      </c>
      <c r="C11" s="1" t="s">
        <v>63</v>
      </c>
      <c r="D11" s="33">
        <v>8255000</v>
      </c>
      <c r="E11" s="30"/>
      <c r="F11" s="33">
        <v>26727438</v>
      </c>
      <c r="G11" s="30"/>
      <c r="H11" s="33">
        <v>0</v>
      </c>
      <c r="I11" s="30"/>
      <c r="J11" s="33">
        <v>521501</v>
      </c>
      <c r="K11" s="30"/>
      <c r="L11" s="33">
        <v>0</v>
      </c>
      <c r="M11" s="30"/>
      <c r="N11" s="33">
        <f>SUM(D11:L11)</f>
        <v>35503939</v>
      </c>
      <c r="O11" s="9"/>
      <c r="P11" s="23"/>
      <c r="Q11" s="30"/>
      <c r="R11" s="33">
        <v>0</v>
      </c>
      <c r="S11" s="30"/>
      <c r="T11" s="33">
        <f>+R11</f>
        <v>0</v>
      </c>
      <c r="U11" s="9"/>
      <c r="V11" s="23"/>
      <c r="W11" s="9"/>
      <c r="X11" s="7">
        <f>+N11+T11</f>
        <v>35503939</v>
      </c>
    </row>
    <row r="12" spans="1:35" s="1" customFormat="1" ht="16.5" customHeight="1" x14ac:dyDescent="0.25">
      <c r="C12" s="4" t="s">
        <v>65</v>
      </c>
      <c r="D12" s="42">
        <f>SUM(D9:D11)</f>
        <v>491716875</v>
      </c>
      <c r="E12" s="32"/>
      <c r="F12" s="42">
        <f t="shared" ref="F12:H12" si="0">SUM(F9:F11)</f>
        <v>33314334</v>
      </c>
      <c r="G12" s="32"/>
      <c r="H12" s="42">
        <f t="shared" si="0"/>
        <v>985000</v>
      </c>
      <c r="I12" s="32"/>
      <c r="J12" s="42">
        <f t="shared" ref="J12:R12" si="1">SUM(J9:J11)</f>
        <v>91492871</v>
      </c>
      <c r="K12" s="32"/>
      <c r="L12" s="42">
        <f t="shared" si="1"/>
        <v>4400000</v>
      </c>
      <c r="M12" s="32"/>
      <c r="N12" s="42">
        <f t="shared" ref="N12" si="2">SUM(N9:N11)</f>
        <v>621909080</v>
      </c>
      <c r="O12" s="15"/>
      <c r="P12" s="25"/>
      <c r="Q12" s="32"/>
      <c r="R12" s="42">
        <f t="shared" si="1"/>
        <v>0</v>
      </c>
      <c r="S12" s="32"/>
      <c r="T12" s="42">
        <f t="shared" ref="T12" si="3">SUM(T9:T11)</f>
        <v>0</v>
      </c>
      <c r="U12" s="15"/>
      <c r="V12" s="25"/>
      <c r="W12" s="15"/>
      <c r="X12" s="8">
        <f>SUM(X9:X11)</f>
        <v>621909080</v>
      </c>
      <c r="AH12"/>
      <c r="AI12"/>
    </row>
    <row r="13" spans="1:35" ht="9" customHeight="1" x14ac:dyDescent="0.25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  <c r="P13" s="23"/>
      <c r="Q13" s="30"/>
      <c r="R13" s="30"/>
      <c r="S13" s="30"/>
      <c r="T13" s="30"/>
      <c r="U13" s="9"/>
      <c r="V13" s="23"/>
      <c r="W13" s="9"/>
      <c r="X13" s="9"/>
    </row>
    <row r="14" spans="1:35" ht="12" customHeight="1" x14ac:dyDescent="0.25">
      <c r="A14" s="3" t="s">
        <v>58</v>
      </c>
      <c r="D14" s="43">
        <v>0</v>
      </c>
      <c r="E14" s="30"/>
      <c r="F14" s="43">
        <v>0</v>
      </c>
      <c r="G14" s="30"/>
      <c r="H14" s="43">
        <v>0</v>
      </c>
      <c r="I14" s="30"/>
      <c r="J14" s="43">
        <v>0</v>
      </c>
      <c r="K14" s="30"/>
      <c r="L14" s="43">
        <v>35922278</v>
      </c>
      <c r="M14" s="30"/>
      <c r="N14" s="43">
        <f>SUM(D14:L14)</f>
        <v>35922278</v>
      </c>
      <c r="O14" s="9"/>
      <c r="P14" s="23"/>
      <c r="Q14" s="30"/>
      <c r="R14" s="43">
        <v>0</v>
      </c>
      <c r="S14" s="30"/>
      <c r="T14" s="43">
        <f>+R14</f>
        <v>0</v>
      </c>
      <c r="U14" s="9"/>
      <c r="V14" s="23"/>
      <c r="W14" s="9"/>
      <c r="X14" s="10">
        <f>+N14+T14</f>
        <v>35922278</v>
      </c>
    </row>
    <row r="15" spans="1:35" ht="12" customHeight="1" x14ac:dyDescent="0.25">
      <c r="D15" s="33"/>
      <c r="E15" s="30"/>
      <c r="F15" s="33"/>
      <c r="G15" s="30"/>
      <c r="H15" s="33"/>
      <c r="I15" s="30"/>
      <c r="J15" s="33"/>
      <c r="K15" s="30"/>
      <c r="L15" s="33"/>
      <c r="M15" s="30"/>
      <c r="N15" s="33"/>
      <c r="O15" s="9"/>
      <c r="P15" s="23"/>
      <c r="Q15" s="30"/>
      <c r="R15" s="33"/>
      <c r="S15" s="30"/>
      <c r="T15" s="33"/>
      <c r="U15" s="9"/>
      <c r="V15" s="23"/>
      <c r="W15" s="9"/>
      <c r="X15" s="7"/>
    </row>
    <row r="16" spans="1:35" ht="15.75" thickBot="1" x14ac:dyDescent="0.3">
      <c r="C16" s="4" t="s">
        <v>64</v>
      </c>
      <c r="D16" s="44">
        <f>SUM(D12:D14)</f>
        <v>491716875</v>
      </c>
      <c r="E16" s="32"/>
      <c r="F16" s="44">
        <f t="shared" ref="F16:H16" si="4">SUM(F12:F14)</f>
        <v>33314334</v>
      </c>
      <c r="G16" s="32"/>
      <c r="H16" s="44">
        <f t="shared" si="4"/>
        <v>985000</v>
      </c>
      <c r="I16" s="32"/>
      <c r="J16" s="44">
        <f t="shared" ref="J16:R16" si="5">SUM(J12:J14)</f>
        <v>91492871</v>
      </c>
      <c r="K16" s="32"/>
      <c r="L16" s="44">
        <f t="shared" si="5"/>
        <v>40322278</v>
      </c>
      <c r="M16" s="32"/>
      <c r="N16" s="44">
        <f t="shared" ref="N16" si="6">SUM(N12:N14)</f>
        <v>657831358</v>
      </c>
      <c r="O16" s="15"/>
      <c r="P16" s="25"/>
      <c r="Q16" s="32"/>
      <c r="R16" s="44">
        <f t="shared" si="5"/>
        <v>0</v>
      </c>
      <c r="S16" s="32"/>
      <c r="T16" s="44">
        <f t="shared" ref="T16" si="7">SUM(T12:T14)</f>
        <v>0</v>
      </c>
      <c r="U16" s="15"/>
      <c r="V16" s="25"/>
      <c r="W16" s="15"/>
      <c r="X16" s="13">
        <f>SUM(X12:X14)</f>
        <v>657831358</v>
      </c>
    </row>
    <row r="17" spans="1:35" ht="11.25" customHeight="1" thickTop="1" x14ac:dyDescent="0.25">
      <c r="D17" s="33"/>
      <c r="E17" s="30"/>
      <c r="F17" s="33"/>
      <c r="G17" s="30"/>
      <c r="H17" s="33"/>
      <c r="I17" s="30"/>
      <c r="J17" s="33"/>
      <c r="K17" s="30"/>
      <c r="L17" s="33"/>
      <c r="M17" s="30"/>
      <c r="N17" s="33"/>
      <c r="O17" s="9"/>
      <c r="P17" s="23"/>
      <c r="Q17" s="30"/>
      <c r="R17" s="33"/>
      <c r="S17" s="30"/>
      <c r="T17" s="33"/>
      <c r="U17" s="9"/>
      <c r="V17" s="23"/>
      <c r="W17" s="9"/>
      <c r="X17" s="7"/>
    </row>
    <row r="18" spans="1:35" s="1" customFormat="1" ht="16.5" customHeight="1" x14ac:dyDescent="0.25">
      <c r="A18" s="3" t="s">
        <v>8</v>
      </c>
      <c r="D18" s="33"/>
      <c r="E18" s="30"/>
      <c r="F18" s="33"/>
      <c r="G18" s="30"/>
      <c r="H18" s="33"/>
      <c r="I18" s="30"/>
      <c r="J18" s="33"/>
      <c r="K18" s="30"/>
      <c r="L18" s="33"/>
      <c r="M18" s="30"/>
      <c r="N18" s="33"/>
      <c r="O18" s="9"/>
      <c r="P18" s="23"/>
      <c r="Q18" s="30"/>
      <c r="R18" s="33"/>
      <c r="S18" s="30"/>
      <c r="T18" s="33"/>
      <c r="U18" s="9"/>
      <c r="V18" s="23"/>
      <c r="W18" s="9"/>
      <c r="X18" s="7"/>
      <c r="AH18"/>
      <c r="AI18"/>
    </row>
    <row r="19" spans="1:35" s="1" customFormat="1" ht="16.5" customHeight="1" x14ac:dyDescent="0.4">
      <c r="B19" s="6" t="s">
        <v>15</v>
      </c>
      <c r="D19" s="33"/>
      <c r="E19" s="30"/>
      <c r="F19" s="33"/>
      <c r="G19" s="30"/>
      <c r="H19" s="33"/>
      <c r="I19" s="30"/>
      <c r="J19" s="33"/>
      <c r="K19" s="30"/>
      <c r="L19" s="33"/>
      <c r="M19" s="30"/>
      <c r="N19" s="33"/>
      <c r="O19" s="9"/>
      <c r="P19" s="23"/>
      <c r="Q19" s="30"/>
      <c r="R19" s="33"/>
      <c r="S19" s="30"/>
      <c r="T19" s="33"/>
      <c r="U19" s="9"/>
      <c r="V19" s="23"/>
      <c r="W19" s="9"/>
      <c r="X19" s="7"/>
      <c r="AH19"/>
      <c r="AI19"/>
    </row>
    <row r="20" spans="1:35" s="1" customFormat="1" ht="16.5" customHeight="1" x14ac:dyDescent="0.25">
      <c r="B20" s="5" t="s">
        <v>16</v>
      </c>
      <c r="C20" s="1" t="s">
        <v>37</v>
      </c>
      <c r="D20" s="33">
        <v>324135284</v>
      </c>
      <c r="E20" s="30"/>
      <c r="F20" s="33">
        <v>0</v>
      </c>
      <c r="G20" s="30"/>
      <c r="H20" s="33">
        <v>0</v>
      </c>
      <c r="I20" s="30"/>
      <c r="J20" s="33">
        <v>0</v>
      </c>
      <c r="K20" s="30"/>
      <c r="L20" s="33">
        <v>12132664</v>
      </c>
      <c r="M20" s="30"/>
      <c r="N20" s="33">
        <f>SUM(D20:L20)</f>
        <v>336267948</v>
      </c>
      <c r="O20" s="9"/>
      <c r="P20" s="23"/>
      <c r="Q20" s="30"/>
      <c r="R20" s="33">
        <v>0</v>
      </c>
      <c r="S20" s="30"/>
      <c r="T20" s="33">
        <f>+R20</f>
        <v>0</v>
      </c>
      <c r="U20" s="9"/>
      <c r="V20" s="23"/>
      <c r="W20" s="9"/>
      <c r="X20" s="7">
        <f t="shared" ref="X20:X40" si="8">+N20+T20</f>
        <v>336267948</v>
      </c>
      <c r="AH20"/>
      <c r="AI20"/>
    </row>
    <row r="21" spans="1:35" s="1" customFormat="1" ht="16.5" customHeight="1" x14ac:dyDescent="0.25">
      <c r="B21" s="5" t="s">
        <v>17</v>
      </c>
      <c r="C21" s="1" t="s">
        <v>38</v>
      </c>
      <c r="D21" s="33">
        <v>6521608</v>
      </c>
      <c r="E21" s="30"/>
      <c r="F21" s="33">
        <v>0</v>
      </c>
      <c r="G21" s="30"/>
      <c r="H21" s="33">
        <v>0</v>
      </c>
      <c r="I21" s="30"/>
      <c r="J21" s="33">
        <v>0</v>
      </c>
      <c r="K21" s="30"/>
      <c r="L21" s="33">
        <v>0</v>
      </c>
      <c r="M21" s="30"/>
      <c r="N21" s="33">
        <f t="shared" ref="N21:N40" si="9">SUM(D21:L21)</f>
        <v>6521608</v>
      </c>
      <c r="O21" s="9"/>
      <c r="P21" s="23"/>
      <c r="Q21" s="30"/>
      <c r="R21" s="33">
        <v>0</v>
      </c>
      <c r="S21" s="30"/>
      <c r="T21" s="33">
        <f t="shared" ref="T21:T40" si="10">+R21</f>
        <v>0</v>
      </c>
      <c r="U21" s="9"/>
      <c r="V21" s="23"/>
      <c r="W21" s="9"/>
      <c r="X21" s="7">
        <f t="shared" si="8"/>
        <v>6521608</v>
      </c>
      <c r="AH21"/>
      <c r="AI21"/>
    </row>
    <row r="22" spans="1:35" s="1" customFormat="1" ht="16.5" customHeight="1" x14ac:dyDescent="0.25">
      <c r="B22" s="5" t="s">
        <v>18</v>
      </c>
      <c r="C22" s="1" t="s">
        <v>39</v>
      </c>
      <c r="D22" s="33">
        <v>6999811</v>
      </c>
      <c r="E22" s="30"/>
      <c r="F22" s="33">
        <v>0</v>
      </c>
      <c r="G22" s="30"/>
      <c r="H22" s="33">
        <v>0</v>
      </c>
      <c r="I22" s="30"/>
      <c r="J22" s="33">
        <v>0</v>
      </c>
      <c r="K22" s="30"/>
      <c r="L22" s="33">
        <v>0</v>
      </c>
      <c r="M22" s="30"/>
      <c r="N22" s="33">
        <f t="shared" si="9"/>
        <v>6999811</v>
      </c>
      <c r="O22" s="9"/>
      <c r="P22" s="23"/>
      <c r="Q22" s="30"/>
      <c r="R22" s="33">
        <v>0</v>
      </c>
      <c r="S22" s="30"/>
      <c r="T22" s="33">
        <f t="shared" si="10"/>
        <v>0</v>
      </c>
      <c r="U22" s="9"/>
      <c r="V22" s="23"/>
      <c r="W22" s="9"/>
      <c r="X22" s="7">
        <f t="shared" si="8"/>
        <v>6999811</v>
      </c>
      <c r="AH22"/>
      <c r="AI22"/>
    </row>
    <row r="23" spans="1:35" ht="16.5" customHeight="1" x14ac:dyDescent="0.25">
      <c r="B23" s="5" t="s">
        <v>19</v>
      </c>
      <c r="C23" s="1" t="s">
        <v>40</v>
      </c>
      <c r="D23" s="33">
        <v>9355827</v>
      </c>
      <c r="E23" s="30"/>
      <c r="F23" s="33">
        <v>0</v>
      </c>
      <c r="G23" s="30"/>
      <c r="H23" s="33">
        <v>0</v>
      </c>
      <c r="I23" s="30"/>
      <c r="J23" s="33">
        <v>0</v>
      </c>
      <c r="K23" s="30"/>
      <c r="L23" s="33">
        <v>0</v>
      </c>
      <c r="M23" s="30"/>
      <c r="N23" s="33">
        <f t="shared" si="9"/>
        <v>9355827</v>
      </c>
      <c r="O23" s="9"/>
      <c r="P23" s="23"/>
      <c r="Q23" s="30"/>
      <c r="R23" s="33">
        <v>0</v>
      </c>
      <c r="S23" s="30"/>
      <c r="T23" s="33">
        <f t="shared" si="10"/>
        <v>0</v>
      </c>
      <c r="U23" s="9"/>
      <c r="V23" s="23"/>
      <c r="W23" s="9"/>
      <c r="X23" s="7">
        <f t="shared" si="8"/>
        <v>9355827</v>
      </c>
    </row>
    <row r="24" spans="1:35" s="1" customFormat="1" ht="16.5" customHeight="1" x14ac:dyDescent="0.25">
      <c r="B24" s="5" t="s">
        <v>20</v>
      </c>
      <c r="C24" s="1" t="s">
        <v>41</v>
      </c>
      <c r="D24" s="33">
        <v>31688098</v>
      </c>
      <c r="E24" s="30"/>
      <c r="F24" s="33">
        <v>0</v>
      </c>
      <c r="G24" s="30"/>
      <c r="H24" s="33">
        <v>0</v>
      </c>
      <c r="I24" s="30"/>
      <c r="J24" s="33">
        <v>0</v>
      </c>
      <c r="K24" s="30"/>
      <c r="L24" s="33">
        <v>0</v>
      </c>
      <c r="M24" s="30"/>
      <c r="N24" s="33">
        <f t="shared" si="9"/>
        <v>31688098</v>
      </c>
      <c r="O24" s="9"/>
      <c r="P24" s="23"/>
      <c r="Q24" s="30"/>
      <c r="R24" s="33">
        <v>0</v>
      </c>
      <c r="S24" s="30"/>
      <c r="T24" s="33">
        <f t="shared" si="10"/>
        <v>0</v>
      </c>
      <c r="U24" s="9"/>
      <c r="V24" s="23"/>
      <c r="W24" s="9"/>
      <c r="X24" s="7">
        <f t="shared" si="8"/>
        <v>31688098</v>
      </c>
      <c r="AH24"/>
      <c r="AI24"/>
    </row>
    <row r="25" spans="1:35" s="1" customFormat="1" ht="16.5" customHeight="1" x14ac:dyDescent="0.25">
      <c r="B25" s="5" t="s">
        <v>21</v>
      </c>
      <c r="C25" s="1" t="s">
        <v>56</v>
      </c>
      <c r="D25" s="33">
        <v>30256299</v>
      </c>
      <c r="E25" s="30"/>
      <c r="F25" s="33">
        <v>0</v>
      </c>
      <c r="G25" s="30"/>
      <c r="H25" s="33">
        <v>0</v>
      </c>
      <c r="I25" s="30"/>
      <c r="J25" s="33">
        <v>0</v>
      </c>
      <c r="K25" s="30"/>
      <c r="L25" s="33">
        <v>0</v>
      </c>
      <c r="M25" s="30"/>
      <c r="N25" s="33">
        <f t="shared" si="9"/>
        <v>30256299</v>
      </c>
      <c r="O25" s="9"/>
      <c r="P25" s="23"/>
      <c r="Q25" s="30"/>
      <c r="R25" s="33">
        <v>0</v>
      </c>
      <c r="S25" s="30"/>
      <c r="T25" s="33">
        <f t="shared" si="10"/>
        <v>0</v>
      </c>
      <c r="U25" s="9"/>
      <c r="V25" s="23"/>
      <c r="W25" s="9"/>
      <c r="X25" s="7">
        <f t="shared" si="8"/>
        <v>30256299</v>
      </c>
      <c r="AH25"/>
      <c r="AI25"/>
    </row>
    <row r="26" spans="1:35" s="1" customFormat="1" ht="16.5" customHeight="1" x14ac:dyDescent="0.25">
      <c r="B26" s="5" t="s">
        <v>22</v>
      </c>
      <c r="C26" s="1" t="s">
        <v>42</v>
      </c>
      <c r="D26" s="33">
        <v>2275781</v>
      </c>
      <c r="E26" s="30"/>
      <c r="F26" s="33">
        <v>0</v>
      </c>
      <c r="G26" s="30"/>
      <c r="H26" s="33">
        <v>0</v>
      </c>
      <c r="I26" s="30"/>
      <c r="J26" s="33">
        <v>0</v>
      </c>
      <c r="K26" s="30"/>
      <c r="L26" s="33">
        <v>0</v>
      </c>
      <c r="M26" s="30"/>
      <c r="N26" s="33">
        <f t="shared" si="9"/>
        <v>2275781</v>
      </c>
      <c r="O26" s="9"/>
      <c r="P26" s="23"/>
      <c r="Q26" s="30"/>
      <c r="R26" s="33">
        <v>0</v>
      </c>
      <c r="S26" s="30"/>
      <c r="T26" s="33">
        <f t="shared" si="10"/>
        <v>0</v>
      </c>
      <c r="U26" s="9"/>
      <c r="V26" s="23"/>
      <c r="W26" s="9"/>
      <c r="X26" s="7">
        <f t="shared" si="8"/>
        <v>2275781</v>
      </c>
      <c r="AH26"/>
      <c r="AI26"/>
    </row>
    <row r="27" spans="1:35" s="1" customFormat="1" ht="16.5" customHeight="1" x14ac:dyDescent="0.25">
      <c r="B27" s="5" t="s">
        <v>23</v>
      </c>
      <c r="C27" s="1" t="s">
        <v>43</v>
      </c>
      <c r="D27" s="33">
        <v>6802837</v>
      </c>
      <c r="E27" s="30"/>
      <c r="F27" s="33">
        <v>0</v>
      </c>
      <c r="G27" s="30"/>
      <c r="H27" s="33">
        <v>0</v>
      </c>
      <c r="I27" s="30"/>
      <c r="J27" s="33">
        <v>0</v>
      </c>
      <c r="K27" s="30"/>
      <c r="L27" s="33">
        <v>0</v>
      </c>
      <c r="M27" s="30"/>
      <c r="N27" s="33">
        <f t="shared" si="9"/>
        <v>6802837</v>
      </c>
      <c r="O27" s="9"/>
      <c r="P27" s="23"/>
      <c r="Q27" s="30"/>
      <c r="R27" s="33">
        <v>0</v>
      </c>
      <c r="S27" s="30"/>
      <c r="T27" s="33">
        <f t="shared" si="10"/>
        <v>0</v>
      </c>
      <c r="U27" s="9"/>
      <c r="V27" s="23"/>
      <c r="W27" s="9"/>
      <c r="X27" s="7">
        <f t="shared" si="8"/>
        <v>6802837</v>
      </c>
      <c r="AH27"/>
      <c r="AI27"/>
    </row>
    <row r="28" spans="1:35" s="1" customFormat="1" ht="16.5" customHeight="1" x14ac:dyDescent="0.25">
      <c r="B28" s="5" t="s">
        <v>24</v>
      </c>
      <c r="C28" s="1" t="s">
        <v>44</v>
      </c>
      <c r="D28" s="33">
        <v>14939123</v>
      </c>
      <c r="E28" s="30"/>
      <c r="F28" s="33">
        <v>0</v>
      </c>
      <c r="G28" s="30"/>
      <c r="H28" s="33">
        <v>0</v>
      </c>
      <c r="I28" s="30"/>
      <c r="J28" s="33">
        <v>0</v>
      </c>
      <c r="K28" s="30"/>
      <c r="L28" s="33">
        <v>7032285</v>
      </c>
      <c r="M28" s="30"/>
      <c r="N28" s="33">
        <f t="shared" si="9"/>
        <v>21971408</v>
      </c>
      <c r="O28" s="9"/>
      <c r="P28" s="23"/>
      <c r="Q28" s="30"/>
      <c r="R28" s="33">
        <v>0</v>
      </c>
      <c r="S28" s="30"/>
      <c r="T28" s="33">
        <f t="shared" si="10"/>
        <v>0</v>
      </c>
      <c r="U28" s="9"/>
      <c r="V28" s="23"/>
      <c r="W28" s="9"/>
      <c r="X28" s="7">
        <f t="shared" si="8"/>
        <v>21971408</v>
      </c>
      <c r="AH28"/>
      <c r="AI28"/>
    </row>
    <row r="29" spans="1:35" s="1" customFormat="1" ht="16.5" customHeight="1" x14ac:dyDescent="0.25">
      <c r="B29" s="5" t="s">
        <v>25</v>
      </c>
      <c r="C29" s="1" t="s">
        <v>45</v>
      </c>
      <c r="D29" s="33">
        <v>0</v>
      </c>
      <c r="E29" s="30"/>
      <c r="F29" s="33">
        <v>32847487</v>
      </c>
      <c r="G29" s="30"/>
      <c r="H29" s="33">
        <v>0</v>
      </c>
      <c r="I29" s="30"/>
      <c r="J29" s="33">
        <v>0</v>
      </c>
      <c r="K29" s="30"/>
      <c r="L29" s="33">
        <v>0</v>
      </c>
      <c r="M29" s="30"/>
      <c r="N29" s="33">
        <f t="shared" si="9"/>
        <v>32847487</v>
      </c>
      <c r="O29" s="9"/>
      <c r="P29" s="23"/>
      <c r="Q29" s="30"/>
      <c r="R29" s="33">
        <v>0</v>
      </c>
      <c r="S29" s="30"/>
      <c r="T29" s="33">
        <f t="shared" si="10"/>
        <v>0</v>
      </c>
      <c r="U29" s="9"/>
      <c r="V29" s="23"/>
      <c r="W29" s="9"/>
      <c r="X29" s="7">
        <f t="shared" si="8"/>
        <v>32847487</v>
      </c>
      <c r="AH29"/>
      <c r="AI29"/>
    </row>
    <row r="30" spans="1:35" s="1" customFormat="1" ht="16.5" customHeight="1" x14ac:dyDescent="0.25">
      <c r="B30" s="5" t="s">
        <v>26</v>
      </c>
      <c r="C30" s="1" t="s">
        <v>46</v>
      </c>
      <c r="D30" s="33">
        <v>10470318</v>
      </c>
      <c r="E30" s="30"/>
      <c r="F30" s="33">
        <v>0</v>
      </c>
      <c r="G30" s="30"/>
      <c r="H30" s="33">
        <v>0</v>
      </c>
      <c r="I30" s="30"/>
      <c r="J30" s="33">
        <v>0</v>
      </c>
      <c r="K30" s="30"/>
      <c r="L30" s="33">
        <v>2938398</v>
      </c>
      <c r="M30" s="30"/>
      <c r="N30" s="33">
        <f t="shared" si="9"/>
        <v>13408716</v>
      </c>
      <c r="O30" s="9"/>
      <c r="P30" s="23"/>
      <c r="Q30" s="30"/>
      <c r="R30" s="33">
        <v>0</v>
      </c>
      <c r="S30" s="30"/>
      <c r="T30" s="33">
        <f t="shared" si="10"/>
        <v>0</v>
      </c>
      <c r="U30" s="9"/>
      <c r="V30" s="23"/>
      <c r="W30" s="9"/>
      <c r="X30" s="7">
        <f t="shared" si="8"/>
        <v>13408716</v>
      </c>
      <c r="AH30"/>
      <c r="AI30"/>
    </row>
    <row r="31" spans="1:35" s="1" customFormat="1" ht="16.5" customHeight="1" x14ac:dyDescent="0.25">
      <c r="B31" s="5" t="s">
        <v>27</v>
      </c>
      <c r="C31" s="1" t="s">
        <v>47</v>
      </c>
      <c r="D31" s="33">
        <v>10442323</v>
      </c>
      <c r="E31" s="30"/>
      <c r="F31" s="33">
        <v>0</v>
      </c>
      <c r="G31" s="30"/>
      <c r="H31" s="33">
        <v>75000</v>
      </c>
      <c r="I31" s="30"/>
      <c r="J31" s="33">
        <v>0</v>
      </c>
      <c r="K31" s="30"/>
      <c r="L31" s="33">
        <v>0</v>
      </c>
      <c r="M31" s="30"/>
      <c r="N31" s="33">
        <f t="shared" si="9"/>
        <v>10517323</v>
      </c>
      <c r="O31" s="9"/>
      <c r="P31" s="23"/>
      <c r="Q31" s="30"/>
      <c r="R31" s="33">
        <v>0</v>
      </c>
      <c r="S31" s="30"/>
      <c r="T31" s="33">
        <f t="shared" si="10"/>
        <v>0</v>
      </c>
      <c r="U31" s="9"/>
      <c r="V31" s="23"/>
      <c r="W31" s="9"/>
      <c r="X31" s="7">
        <f t="shared" si="8"/>
        <v>10517323</v>
      </c>
      <c r="AH31"/>
      <c r="AI31"/>
    </row>
    <row r="32" spans="1:35" s="1" customFormat="1" ht="16.5" customHeight="1" x14ac:dyDescent="0.25">
      <c r="B32" s="5" t="s">
        <v>28</v>
      </c>
      <c r="C32" s="1" t="s">
        <v>48</v>
      </c>
      <c r="D32" s="33">
        <v>51235964</v>
      </c>
      <c r="E32" s="30"/>
      <c r="F32" s="33">
        <v>187223</v>
      </c>
      <c r="G32" s="30"/>
      <c r="H32" s="33">
        <v>0</v>
      </c>
      <c r="I32" s="30"/>
      <c r="J32" s="33">
        <v>0</v>
      </c>
      <c r="K32" s="30"/>
      <c r="L32" s="33">
        <v>162404605</v>
      </c>
      <c r="M32" s="30"/>
      <c r="N32" s="33">
        <f>SUM(D32:L32)</f>
        <v>213827792</v>
      </c>
      <c r="O32" s="9"/>
      <c r="P32" s="23"/>
      <c r="Q32" s="30"/>
      <c r="R32" s="33">
        <v>0</v>
      </c>
      <c r="S32" s="30"/>
      <c r="T32" s="33">
        <f t="shared" si="10"/>
        <v>0</v>
      </c>
      <c r="U32" s="9"/>
      <c r="V32" s="23"/>
      <c r="W32" s="9"/>
      <c r="X32" s="7">
        <f t="shared" si="8"/>
        <v>213827792</v>
      </c>
      <c r="AH32"/>
      <c r="AI32"/>
    </row>
    <row r="33" spans="1:35" s="1" customFormat="1" ht="16.5" customHeight="1" x14ac:dyDescent="0.25">
      <c r="B33" s="5" t="s">
        <v>29</v>
      </c>
      <c r="C33" s="1" t="s">
        <v>49</v>
      </c>
      <c r="D33" s="33">
        <v>8770395</v>
      </c>
      <c r="E33" s="30"/>
      <c r="F33" s="33">
        <v>0</v>
      </c>
      <c r="G33" s="30"/>
      <c r="H33" s="33">
        <v>0</v>
      </c>
      <c r="I33" s="30"/>
      <c r="J33" s="33">
        <v>0</v>
      </c>
      <c r="K33" s="30"/>
      <c r="L33" s="33">
        <v>7975</v>
      </c>
      <c r="M33" s="30"/>
      <c r="N33" s="33">
        <f t="shared" si="9"/>
        <v>8778370</v>
      </c>
      <c r="O33" s="9"/>
      <c r="P33" s="23"/>
      <c r="Q33" s="30"/>
      <c r="R33" s="33">
        <v>0</v>
      </c>
      <c r="S33" s="30"/>
      <c r="T33" s="33">
        <f t="shared" si="10"/>
        <v>0</v>
      </c>
      <c r="U33" s="9"/>
      <c r="V33" s="23"/>
      <c r="W33" s="9"/>
      <c r="X33" s="7">
        <f t="shared" si="8"/>
        <v>8778370</v>
      </c>
      <c r="AH33"/>
      <c r="AI33"/>
    </row>
    <row r="34" spans="1:35" s="1" customFormat="1" ht="16.5" customHeight="1" x14ac:dyDescent="0.25">
      <c r="B34" s="5" t="s">
        <v>30</v>
      </c>
      <c r="C34" s="1" t="s">
        <v>50</v>
      </c>
      <c r="D34" s="33">
        <v>10571383</v>
      </c>
      <c r="E34" s="30"/>
      <c r="F34" s="33">
        <v>0</v>
      </c>
      <c r="G34" s="30"/>
      <c r="H34" s="33">
        <v>0</v>
      </c>
      <c r="I34" s="30"/>
      <c r="J34" s="33">
        <v>0</v>
      </c>
      <c r="K34" s="30"/>
      <c r="L34" s="33">
        <v>12236198</v>
      </c>
      <c r="M34" s="30"/>
      <c r="N34" s="33">
        <f t="shared" si="9"/>
        <v>22807581</v>
      </c>
      <c r="O34" s="9"/>
      <c r="P34" s="23"/>
      <c r="Q34" s="30"/>
      <c r="R34" s="33">
        <v>0</v>
      </c>
      <c r="S34" s="30"/>
      <c r="T34" s="33">
        <f t="shared" si="10"/>
        <v>0</v>
      </c>
      <c r="U34" s="9"/>
      <c r="V34" s="23"/>
      <c r="W34" s="9"/>
      <c r="X34" s="7">
        <f t="shared" si="8"/>
        <v>22807581</v>
      </c>
      <c r="AH34"/>
      <c r="AI34"/>
    </row>
    <row r="35" spans="1:35" s="1" customFormat="1" ht="16.5" customHeight="1" x14ac:dyDescent="0.25">
      <c r="B35" s="5" t="s">
        <v>31</v>
      </c>
      <c r="C35" s="1" t="s">
        <v>51</v>
      </c>
      <c r="D35" s="33">
        <v>505836</v>
      </c>
      <c r="E35" s="30"/>
      <c r="F35" s="33">
        <v>0</v>
      </c>
      <c r="G35" s="30"/>
      <c r="H35" s="33">
        <v>0</v>
      </c>
      <c r="I35" s="30"/>
      <c r="J35" s="33">
        <v>0</v>
      </c>
      <c r="K35" s="30"/>
      <c r="L35" s="33">
        <v>0</v>
      </c>
      <c r="M35" s="30"/>
      <c r="N35" s="33">
        <f t="shared" si="9"/>
        <v>505836</v>
      </c>
      <c r="O35" s="9"/>
      <c r="P35" s="23"/>
      <c r="Q35" s="30"/>
      <c r="R35" s="33">
        <v>0</v>
      </c>
      <c r="S35" s="30"/>
      <c r="T35" s="33">
        <f t="shared" si="10"/>
        <v>0</v>
      </c>
      <c r="U35" s="9"/>
      <c r="V35" s="23"/>
      <c r="W35" s="9"/>
      <c r="X35" s="7">
        <f t="shared" si="8"/>
        <v>505836</v>
      </c>
      <c r="AH35"/>
      <c r="AI35"/>
    </row>
    <row r="36" spans="1:35" s="1" customFormat="1" ht="16.5" customHeight="1" x14ac:dyDescent="0.25">
      <c r="B36" s="5" t="s">
        <v>32</v>
      </c>
      <c r="C36" s="1" t="s">
        <v>9</v>
      </c>
      <c r="D36" s="33">
        <v>589164</v>
      </c>
      <c r="E36" s="30"/>
      <c r="F36" s="33">
        <v>0</v>
      </c>
      <c r="G36" s="30"/>
      <c r="H36" s="33">
        <v>0</v>
      </c>
      <c r="I36" s="30"/>
      <c r="J36" s="33">
        <v>91615151</v>
      </c>
      <c r="K36" s="30"/>
      <c r="L36" s="33">
        <v>300000</v>
      </c>
      <c r="M36" s="30"/>
      <c r="N36" s="33">
        <f t="shared" si="9"/>
        <v>92504315</v>
      </c>
      <c r="O36" s="9"/>
      <c r="P36" s="23"/>
      <c r="Q36" s="30"/>
      <c r="R36" s="33">
        <v>0</v>
      </c>
      <c r="S36" s="30"/>
      <c r="T36" s="33">
        <f t="shared" si="10"/>
        <v>0</v>
      </c>
      <c r="U36" s="9"/>
      <c r="V36" s="23"/>
      <c r="W36" s="9"/>
      <c r="X36" s="7">
        <f t="shared" si="8"/>
        <v>92504315</v>
      </c>
      <c r="AH36"/>
      <c r="AI36"/>
    </row>
    <row r="37" spans="1:35" s="1" customFormat="1" ht="16.5" customHeight="1" x14ac:dyDescent="0.25">
      <c r="B37" s="5" t="s">
        <v>33</v>
      </c>
      <c r="C37" s="1" t="s">
        <v>52</v>
      </c>
      <c r="D37" s="33">
        <v>0</v>
      </c>
      <c r="E37" s="30"/>
      <c r="F37" s="33">
        <v>0</v>
      </c>
      <c r="G37" s="30"/>
      <c r="H37" s="33">
        <v>0</v>
      </c>
      <c r="I37" s="30"/>
      <c r="J37" s="33">
        <v>0</v>
      </c>
      <c r="K37" s="30"/>
      <c r="L37" s="33">
        <v>91295793</v>
      </c>
      <c r="M37" s="30"/>
      <c r="N37" s="33">
        <f t="shared" si="9"/>
        <v>91295793</v>
      </c>
      <c r="O37" s="9"/>
      <c r="P37" s="23"/>
      <c r="Q37" s="30"/>
      <c r="R37" s="33">
        <v>0</v>
      </c>
      <c r="S37" s="30"/>
      <c r="T37" s="33">
        <f t="shared" si="10"/>
        <v>0</v>
      </c>
      <c r="U37" s="9"/>
      <c r="V37" s="23"/>
      <c r="W37" s="9"/>
      <c r="X37" s="7">
        <f t="shared" si="8"/>
        <v>91295793</v>
      </c>
      <c r="AH37"/>
      <c r="AI37"/>
    </row>
    <row r="38" spans="1:35" s="1" customFormat="1" ht="16.5" customHeight="1" x14ac:dyDescent="0.25">
      <c r="B38" s="5" t="s">
        <v>34</v>
      </c>
      <c r="C38" s="1" t="s">
        <v>53</v>
      </c>
      <c r="D38" s="33">
        <v>90000</v>
      </c>
      <c r="E38" s="30"/>
      <c r="F38" s="33">
        <v>0</v>
      </c>
      <c r="G38" s="30"/>
      <c r="H38" s="33">
        <v>0</v>
      </c>
      <c r="I38" s="30"/>
      <c r="J38" s="33">
        <v>0</v>
      </c>
      <c r="K38" s="30"/>
      <c r="L38" s="33">
        <v>0</v>
      </c>
      <c r="M38" s="30"/>
      <c r="N38" s="33">
        <f t="shared" si="9"/>
        <v>90000</v>
      </c>
      <c r="O38" s="9"/>
      <c r="P38" s="23"/>
      <c r="Q38" s="30"/>
      <c r="R38" s="33">
        <v>0</v>
      </c>
      <c r="S38" s="30"/>
      <c r="T38" s="33">
        <f t="shared" si="10"/>
        <v>0</v>
      </c>
      <c r="U38" s="9"/>
      <c r="V38" s="23"/>
      <c r="W38" s="9"/>
      <c r="X38" s="7">
        <f t="shared" si="8"/>
        <v>90000</v>
      </c>
      <c r="AH38"/>
      <c r="AI38"/>
    </row>
    <row r="39" spans="1:35" s="1" customFormat="1" ht="16.5" customHeight="1" x14ac:dyDescent="0.25">
      <c r="B39" s="5" t="s">
        <v>35</v>
      </c>
      <c r="C39" s="1" t="s">
        <v>54</v>
      </c>
      <c r="D39" s="33">
        <v>2571393</v>
      </c>
      <c r="E39" s="30"/>
      <c r="F39" s="33">
        <v>0</v>
      </c>
      <c r="G39" s="30"/>
      <c r="H39" s="33">
        <v>0</v>
      </c>
      <c r="I39" s="30"/>
      <c r="J39" s="33">
        <v>0</v>
      </c>
      <c r="K39" s="30"/>
      <c r="L39" s="33">
        <v>0</v>
      </c>
      <c r="M39" s="30"/>
      <c r="N39" s="33">
        <f>SUM(D39:L39)</f>
        <v>2571393</v>
      </c>
      <c r="O39" s="9"/>
      <c r="P39" s="23"/>
      <c r="Q39" s="30"/>
      <c r="R39" s="33">
        <v>0</v>
      </c>
      <c r="S39" s="30"/>
      <c r="T39" s="33">
        <f t="shared" si="10"/>
        <v>0</v>
      </c>
      <c r="U39" s="9"/>
      <c r="V39" s="23"/>
      <c r="W39" s="9"/>
      <c r="X39" s="7">
        <f t="shared" si="8"/>
        <v>2571393</v>
      </c>
      <c r="AH39"/>
      <c r="AI39"/>
    </row>
    <row r="40" spans="1:35" s="1" customFormat="1" ht="16.5" customHeight="1" x14ac:dyDescent="0.25">
      <c r="B40" s="5" t="s">
        <v>36</v>
      </c>
      <c r="C40" s="1" t="s">
        <v>55</v>
      </c>
      <c r="D40" s="33">
        <v>2197123</v>
      </c>
      <c r="E40" s="30"/>
      <c r="F40" s="33">
        <v>0</v>
      </c>
      <c r="G40" s="30"/>
      <c r="H40" s="33">
        <v>0</v>
      </c>
      <c r="I40" s="30"/>
      <c r="J40" s="33">
        <v>0</v>
      </c>
      <c r="K40" s="30"/>
      <c r="L40" s="33">
        <v>0</v>
      </c>
      <c r="M40" s="30"/>
      <c r="N40" s="33">
        <f t="shared" si="9"/>
        <v>2197123</v>
      </c>
      <c r="O40" s="9"/>
      <c r="P40" s="23"/>
      <c r="Q40" s="30"/>
      <c r="R40" s="33">
        <v>0</v>
      </c>
      <c r="S40" s="30"/>
      <c r="T40" s="33">
        <f t="shared" si="10"/>
        <v>0</v>
      </c>
      <c r="U40" s="9"/>
      <c r="V40" s="23"/>
      <c r="W40" s="9"/>
      <c r="X40" s="7">
        <f t="shared" si="8"/>
        <v>2197123</v>
      </c>
      <c r="AH40"/>
      <c r="AI40"/>
    </row>
    <row r="41" spans="1:35" ht="16.5" customHeight="1" x14ac:dyDescent="0.25">
      <c r="C41" s="4" t="s">
        <v>10</v>
      </c>
      <c r="D41" s="42">
        <f>SUM(D20:D40)</f>
        <v>530418567</v>
      </c>
      <c r="E41" s="32"/>
      <c r="F41" s="42">
        <f t="shared" ref="F41:H41" si="11">SUM(F20:F40)</f>
        <v>33034710</v>
      </c>
      <c r="G41" s="32"/>
      <c r="H41" s="42">
        <f t="shared" si="11"/>
        <v>75000</v>
      </c>
      <c r="I41" s="32"/>
      <c r="J41" s="42">
        <f t="shared" ref="J41:R41" si="12">SUM(J20:J40)</f>
        <v>91615151</v>
      </c>
      <c r="K41" s="32"/>
      <c r="L41" s="42">
        <f t="shared" si="12"/>
        <v>288347918</v>
      </c>
      <c r="M41" s="32"/>
      <c r="N41" s="42">
        <f>SUM(N20:N40)</f>
        <v>943491346</v>
      </c>
      <c r="O41" s="15"/>
      <c r="P41" s="25"/>
      <c r="Q41" s="32"/>
      <c r="R41" s="42">
        <f t="shared" si="12"/>
        <v>0</v>
      </c>
      <c r="S41" s="32"/>
      <c r="T41" s="42">
        <f t="shared" ref="T41" si="13">SUM(T20:T40)</f>
        <v>0</v>
      </c>
      <c r="U41" s="15"/>
      <c r="V41" s="25"/>
      <c r="W41" s="15"/>
      <c r="X41" s="8">
        <f>SUM(X20:X40)</f>
        <v>943491346</v>
      </c>
    </row>
    <row r="42" spans="1:35" ht="9" customHeight="1" x14ac:dyDescent="0.2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9"/>
      <c r="P42" s="23"/>
      <c r="Q42" s="30"/>
      <c r="R42" s="30"/>
      <c r="S42" s="30"/>
      <c r="T42" s="30"/>
      <c r="U42" s="9"/>
      <c r="V42" s="23"/>
      <c r="W42" s="9"/>
      <c r="X42" s="9"/>
    </row>
    <row r="43" spans="1:35" ht="14.25" customHeight="1" x14ac:dyDescent="0.25">
      <c r="A43" s="3" t="s">
        <v>66</v>
      </c>
      <c r="D43" s="43">
        <v>0</v>
      </c>
      <c r="E43" s="30"/>
      <c r="F43" s="43">
        <v>0</v>
      </c>
      <c r="G43" s="30"/>
      <c r="H43" s="43">
        <v>0</v>
      </c>
      <c r="I43" s="30"/>
      <c r="J43" s="43">
        <v>0</v>
      </c>
      <c r="K43" s="30"/>
      <c r="L43" s="43">
        <v>0</v>
      </c>
      <c r="M43" s="30"/>
      <c r="N43" s="43">
        <f>SUM(D43:L43)</f>
        <v>0</v>
      </c>
      <c r="O43" s="9"/>
      <c r="P43" s="23"/>
      <c r="Q43" s="30"/>
      <c r="R43" s="43">
        <v>0</v>
      </c>
      <c r="S43" s="30"/>
      <c r="T43" s="43">
        <f>+R43</f>
        <v>0</v>
      </c>
      <c r="U43" s="9"/>
      <c r="V43" s="23"/>
      <c r="W43" s="9"/>
      <c r="X43" s="10">
        <f>+N43+T43</f>
        <v>0</v>
      </c>
    </row>
    <row r="44" spans="1:35" ht="12" customHeight="1" x14ac:dyDescent="0.25">
      <c r="D44" s="33"/>
      <c r="E44" s="30"/>
      <c r="F44" s="33"/>
      <c r="G44" s="30"/>
      <c r="H44" s="33"/>
      <c r="I44" s="30"/>
      <c r="J44" s="33"/>
      <c r="K44" s="30"/>
      <c r="L44" s="33"/>
      <c r="M44" s="30"/>
      <c r="N44" s="33"/>
      <c r="O44" s="9"/>
      <c r="P44" s="23"/>
      <c r="Q44" s="30"/>
      <c r="R44" s="33"/>
      <c r="S44" s="30"/>
      <c r="T44" s="33"/>
      <c r="U44" s="9"/>
      <c r="V44" s="23"/>
      <c r="W44" s="9"/>
      <c r="X44" s="7"/>
    </row>
    <row r="45" spans="1:35" ht="16.5" customHeight="1" thickBot="1" x14ac:dyDescent="0.3">
      <c r="C45" s="4" t="s">
        <v>67</v>
      </c>
      <c r="D45" s="44">
        <f>SUM(D41:D43)</f>
        <v>530418567</v>
      </c>
      <c r="E45" s="32"/>
      <c r="F45" s="44">
        <f t="shared" ref="F45:H45" si="14">SUM(F41:F43)</f>
        <v>33034710</v>
      </c>
      <c r="G45" s="32"/>
      <c r="H45" s="44">
        <f t="shared" si="14"/>
        <v>75000</v>
      </c>
      <c r="I45" s="32"/>
      <c r="J45" s="44">
        <f t="shared" ref="J45:R45" si="15">SUM(J41:J43)</f>
        <v>91615151</v>
      </c>
      <c r="K45" s="32"/>
      <c r="L45" s="44">
        <f t="shared" si="15"/>
        <v>288347918</v>
      </c>
      <c r="M45" s="32"/>
      <c r="N45" s="44">
        <f>SUM(N41:N43)</f>
        <v>943491346</v>
      </c>
      <c r="O45" s="15"/>
      <c r="P45" s="25"/>
      <c r="Q45" s="32"/>
      <c r="R45" s="44">
        <f t="shared" si="15"/>
        <v>0</v>
      </c>
      <c r="S45" s="32"/>
      <c r="T45" s="44">
        <f t="shared" ref="T45" si="16">SUM(T41:T43)</f>
        <v>0</v>
      </c>
      <c r="U45" s="15"/>
      <c r="V45" s="25"/>
      <c r="W45" s="15"/>
      <c r="X45" s="13">
        <f t="shared" ref="X45" si="17">SUM(X41:X43)</f>
        <v>943491346</v>
      </c>
    </row>
    <row r="46" spans="1:35" ht="15" customHeight="1" thickTop="1" x14ac:dyDescent="0.25">
      <c r="C46" s="4"/>
      <c r="D46" s="33"/>
      <c r="E46" s="30"/>
      <c r="F46" s="33"/>
      <c r="G46" s="30"/>
      <c r="H46" s="33"/>
      <c r="I46" s="30"/>
      <c r="J46" s="33"/>
      <c r="K46" s="30"/>
      <c r="L46" s="33"/>
      <c r="M46" s="30"/>
      <c r="N46" s="33"/>
      <c r="O46" s="9"/>
      <c r="P46" s="23"/>
      <c r="Q46" s="30"/>
      <c r="R46" s="33"/>
      <c r="S46" s="30"/>
      <c r="T46" s="33"/>
      <c r="U46" s="9"/>
      <c r="V46" s="23"/>
      <c r="W46" s="9"/>
      <c r="X46" s="7"/>
    </row>
    <row r="47" spans="1:35" s="1" customFormat="1" ht="18.75" customHeight="1" x14ac:dyDescent="0.25">
      <c r="C47" s="4" t="s">
        <v>59</v>
      </c>
      <c r="D47" s="45">
        <f>+D16-D45</f>
        <v>-38701692</v>
      </c>
      <c r="E47" s="32"/>
      <c r="F47" s="45">
        <f t="shared" ref="F47:H47" si="18">+F16-F45</f>
        <v>279624</v>
      </c>
      <c r="G47" s="32"/>
      <c r="H47" s="45">
        <f t="shared" si="18"/>
        <v>910000</v>
      </c>
      <c r="I47" s="32"/>
      <c r="J47" s="45">
        <f t="shared" ref="J47:R47" si="19">+J16-J45</f>
        <v>-122280</v>
      </c>
      <c r="K47" s="32"/>
      <c r="L47" s="45">
        <f t="shared" si="19"/>
        <v>-248025640</v>
      </c>
      <c r="M47" s="32"/>
      <c r="N47" s="45">
        <f t="shared" ref="N47" si="20">+N16-N45</f>
        <v>-285659988</v>
      </c>
      <c r="O47" s="15"/>
      <c r="P47" s="25"/>
      <c r="Q47" s="32"/>
      <c r="R47" s="45">
        <f t="shared" si="19"/>
        <v>0</v>
      </c>
      <c r="S47" s="32"/>
      <c r="T47" s="45">
        <f t="shared" ref="T47" si="21">+T16-T45</f>
        <v>0</v>
      </c>
      <c r="U47" s="15"/>
      <c r="V47" s="25"/>
      <c r="W47" s="15"/>
      <c r="X47" s="11">
        <f t="shared" ref="X47" si="22">+X16-X45</f>
        <v>-285659988</v>
      </c>
      <c r="AH47"/>
      <c r="AI47"/>
    </row>
    <row r="48" spans="1:35" ht="14.25" customHeight="1" x14ac:dyDescent="0.25">
      <c r="D48" s="33"/>
      <c r="E48" s="30"/>
      <c r="F48" s="33"/>
      <c r="G48" s="30"/>
      <c r="H48" s="33"/>
      <c r="I48" s="30"/>
      <c r="J48" s="33"/>
      <c r="K48" s="30"/>
      <c r="L48" s="33"/>
      <c r="M48" s="30"/>
      <c r="N48" s="33"/>
      <c r="O48" s="9"/>
      <c r="P48" s="23"/>
      <c r="Q48" s="30"/>
      <c r="R48" s="33"/>
      <c r="S48" s="30"/>
      <c r="T48" s="33"/>
      <c r="U48" s="9"/>
      <c r="V48" s="23"/>
      <c r="W48" s="9"/>
      <c r="X48" s="7"/>
    </row>
    <row r="49" spans="2:35" s="1" customFormat="1" ht="18.75" customHeight="1" x14ac:dyDescent="0.25">
      <c r="C49" s="1" t="s">
        <v>60</v>
      </c>
      <c r="D49" s="33">
        <v>191805536</v>
      </c>
      <c r="E49" s="30"/>
      <c r="F49" s="33">
        <v>19498456</v>
      </c>
      <c r="G49" s="30"/>
      <c r="H49" s="33">
        <v>10670131</v>
      </c>
      <c r="I49" s="30"/>
      <c r="J49" s="33">
        <v>30545921</v>
      </c>
      <c r="K49" s="30"/>
      <c r="L49" s="33">
        <v>248948377</v>
      </c>
      <c r="M49" s="30"/>
      <c r="N49" s="33">
        <f>SUM(D49:L49)</f>
        <v>501468421</v>
      </c>
      <c r="O49" s="9"/>
      <c r="P49" s="23"/>
      <c r="Q49" s="30"/>
      <c r="R49" s="33">
        <v>0</v>
      </c>
      <c r="S49" s="30"/>
      <c r="T49" s="33">
        <f>+R49</f>
        <v>0</v>
      </c>
      <c r="U49" s="9"/>
      <c r="V49" s="23"/>
      <c r="W49" s="9"/>
      <c r="X49" s="7">
        <f>+N49+T49</f>
        <v>501468421</v>
      </c>
      <c r="AH49"/>
      <c r="AI49"/>
    </row>
    <row r="50" spans="2:35" s="1" customFormat="1" ht="18.75" customHeight="1" x14ac:dyDescent="0.25">
      <c r="C50" s="1" t="s">
        <v>61</v>
      </c>
      <c r="D50" s="33">
        <f>+D49+D47</f>
        <v>153103844</v>
      </c>
      <c r="E50" s="30"/>
      <c r="F50" s="33">
        <f t="shared" ref="F50:H50" si="23">+F49+F47</f>
        <v>19778080</v>
      </c>
      <c r="G50" s="30"/>
      <c r="H50" s="33">
        <f t="shared" si="23"/>
        <v>11580131</v>
      </c>
      <c r="I50" s="30"/>
      <c r="J50" s="33">
        <f t="shared" ref="J50:R50" si="24">+J49+J47</f>
        <v>30423641</v>
      </c>
      <c r="K50" s="30"/>
      <c r="L50" s="33">
        <f t="shared" si="24"/>
        <v>922737</v>
      </c>
      <c r="M50" s="30"/>
      <c r="N50" s="33">
        <f>+N49+N47</f>
        <v>215808433</v>
      </c>
      <c r="O50" s="9"/>
      <c r="P50" s="23"/>
      <c r="Q50" s="30"/>
      <c r="R50" s="33">
        <f t="shared" si="24"/>
        <v>0</v>
      </c>
      <c r="S50" s="30"/>
      <c r="T50" s="33">
        <f t="shared" ref="T50" si="25">+T49+T47</f>
        <v>0</v>
      </c>
      <c r="U50" s="9"/>
      <c r="V50" s="23"/>
      <c r="W50" s="9"/>
      <c r="X50" s="7">
        <f t="shared" ref="X50" si="26">+X49+X47</f>
        <v>215808433</v>
      </c>
      <c r="AH50"/>
      <c r="AI50"/>
    </row>
    <row r="51" spans="2:35" s="1" customFormat="1" ht="37.5" customHeight="1" x14ac:dyDescent="0.25">
      <c r="B51" s="50" t="s">
        <v>77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9"/>
      <c r="P51" s="23"/>
      <c r="Q51" s="30"/>
      <c r="R51" s="33"/>
      <c r="S51" s="30"/>
      <c r="T51" s="33"/>
      <c r="U51" s="9"/>
      <c r="V51" s="23"/>
      <c r="W51" s="9"/>
      <c r="X51" s="7"/>
      <c r="AH51"/>
      <c r="AI51"/>
    </row>
    <row r="52" spans="2:35" s="1" customFormat="1" x14ac:dyDescent="0.25">
      <c r="D52" s="33"/>
      <c r="E52" s="30"/>
      <c r="F52" s="33"/>
      <c r="G52" s="30"/>
      <c r="H52" s="33"/>
      <c r="I52" s="30"/>
      <c r="J52" s="33"/>
      <c r="K52" s="30"/>
      <c r="L52" s="33"/>
      <c r="M52" s="30"/>
      <c r="N52" s="33"/>
      <c r="O52" s="9"/>
      <c r="P52" s="23"/>
      <c r="Q52" s="30"/>
      <c r="R52" s="33"/>
      <c r="S52" s="30"/>
      <c r="T52" s="33"/>
      <c r="U52" s="9"/>
      <c r="V52" s="23"/>
      <c r="W52" s="9"/>
      <c r="X52" s="7"/>
      <c r="AH52"/>
      <c r="AI52"/>
    </row>
    <row r="53" spans="2:35" s="1" customFormat="1" x14ac:dyDescent="0.25">
      <c r="D53" s="7"/>
      <c r="E53" s="9"/>
      <c r="F53" s="7"/>
      <c r="G53" s="9"/>
      <c r="H53" s="7"/>
      <c r="I53" s="9"/>
      <c r="J53" s="7"/>
      <c r="K53" s="9"/>
      <c r="L53" s="7"/>
      <c r="M53" s="7"/>
      <c r="N53" s="7"/>
      <c r="O53" s="7"/>
      <c r="P53" s="7"/>
      <c r="Q53" s="33"/>
      <c r="R53" s="7"/>
      <c r="S53" s="9"/>
      <c r="T53" s="9"/>
      <c r="U53" s="9"/>
      <c r="V53" s="9"/>
      <c r="W53" s="9"/>
      <c r="X53" s="7"/>
      <c r="AH53"/>
      <c r="AI53"/>
    </row>
    <row r="54" spans="2:35" s="1" customFormat="1" x14ac:dyDescent="0.25">
      <c r="D54" s="7"/>
      <c r="E54" s="7"/>
      <c r="F54" s="7"/>
      <c r="G54" s="7"/>
      <c r="H54" s="7"/>
      <c r="I54" s="7"/>
      <c r="J54" s="7"/>
      <c r="K54" s="9"/>
      <c r="L54" s="7"/>
      <c r="M54" s="7"/>
      <c r="N54" s="7"/>
      <c r="O54" s="7"/>
      <c r="P54" s="7"/>
      <c r="Q54" s="33"/>
      <c r="R54" s="7"/>
      <c r="S54" s="9"/>
      <c r="T54" s="9"/>
      <c r="U54" s="9"/>
      <c r="V54" s="9"/>
      <c r="W54" s="9"/>
      <c r="X54" s="7"/>
      <c r="AH54"/>
      <c r="AI54"/>
    </row>
    <row r="55" spans="2:35" s="1" customFormat="1" x14ac:dyDescent="0.25">
      <c r="D55" s="7"/>
      <c r="E55" s="7"/>
      <c r="F55" s="7"/>
      <c r="G55" s="7"/>
      <c r="H55" s="7"/>
      <c r="I55" s="7"/>
      <c r="J55" s="7"/>
      <c r="K55" s="9"/>
      <c r="L55" s="7"/>
      <c r="M55" s="7"/>
      <c r="N55" s="7"/>
      <c r="O55" s="7"/>
      <c r="P55" s="7"/>
      <c r="Q55" s="33"/>
      <c r="R55" s="7"/>
      <c r="S55" s="7"/>
      <c r="T55" s="7"/>
      <c r="U55" s="7"/>
      <c r="V55" s="7"/>
      <c r="W55" s="7"/>
      <c r="X55" s="7"/>
      <c r="AH55"/>
      <c r="AI55"/>
    </row>
    <row r="56" spans="2:35" s="1" customFormat="1" x14ac:dyDescent="0.25">
      <c r="D56" s="7"/>
      <c r="E56" s="7"/>
      <c r="F56" s="7"/>
      <c r="G56" s="7"/>
      <c r="H56" s="7"/>
      <c r="I56" s="7"/>
      <c r="J56" s="7"/>
      <c r="K56" s="9"/>
      <c r="L56" s="7"/>
      <c r="M56" s="7"/>
      <c r="N56" s="7"/>
      <c r="O56" s="7"/>
      <c r="P56" s="7"/>
      <c r="Q56" s="33"/>
      <c r="R56" s="7"/>
      <c r="S56" s="7"/>
      <c r="T56" s="7"/>
      <c r="U56" s="7"/>
      <c r="V56" s="7"/>
      <c r="W56" s="7"/>
      <c r="X56" s="7"/>
      <c r="AH56"/>
      <c r="AI56"/>
    </row>
    <row r="57" spans="2:35" s="1" customFormat="1" x14ac:dyDescent="0.25">
      <c r="D57" s="7"/>
      <c r="E57" s="7"/>
      <c r="F57" s="7"/>
      <c r="G57" s="7"/>
      <c r="H57" s="7"/>
      <c r="I57" s="7"/>
      <c r="J57" s="7"/>
      <c r="K57" s="9"/>
      <c r="L57" s="7"/>
      <c r="M57" s="7"/>
      <c r="N57" s="7"/>
      <c r="O57" s="7"/>
      <c r="P57" s="7"/>
      <c r="Q57" s="33"/>
      <c r="R57" s="7"/>
      <c r="S57" s="7"/>
      <c r="T57" s="7"/>
      <c r="U57" s="7"/>
      <c r="V57" s="7"/>
      <c r="W57" s="7"/>
      <c r="X57" s="7"/>
      <c r="AH57"/>
      <c r="AI57"/>
    </row>
    <row r="58" spans="2:35" s="1" customFormat="1" x14ac:dyDescent="0.25">
      <c r="D58" s="7"/>
      <c r="E58" s="7"/>
      <c r="F58" s="7"/>
      <c r="G58" s="7"/>
      <c r="H58" s="7"/>
      <c r="I58" s="7"/>
      <c r="J58" s="7"/>
      <c r="K58" s="9"/>
      <c r="L58" s="7"/>
      <c r="M58" s="7"/>
      <c r="N58" s="7"/>
      <c r="O58" s="7"/>
      <c r="P58" s="7"/>
      <c r="Q58" s="33"/>
      <c r="R58" s="7"/>
      <c r="S58" s="7"/>
      <c r="T58" s="7"/>
      <c r="U58" s="7"/>
      <c r="V58" s="7"/>
      <c r="W58" s="7"/>
      <c r="X58" s="7"/>
      <c r="AH58"/>
      <c r="AI58"/>
    </row>
    <row r="59" spans="2:35" s="1" customFormat="1" x14ac:dyDescent="0.25">
      <c r="D59" s="7"/>
      <c r="E59" s="7"/>
      <c r="F59" s="7"/>
      <c r="G59" s="7"/>
      <c r="H59" s="7"/>
      <c r="I59" s="7"/>
      <c r="J59" s="7"/>
      <c r="K59" s="9"/>
      <c r="L59" s="7"/>
      <c r="M59" s="7"/>
      <c r="N59" s="7"/>
      <c r="O59" s="7"/>
      <c r="P59" s="7"/>
      <c r="Q59" s="33"/>
      <c r="R59" s="7"/>
      <c r="S59" s="7"/>
      <c r="T59" s="7"/>
      <c r="U59" s="7"/>
      <c r="V59" s="7"/>
      <c r="W59" s="7"/>
      <c r="X59" s="7"/>
      <c r="AH59"/>
      <c r="AI59"/>
    </row>
    <row r="60" spans="2:35" s="1" customFormat="1" x14ac:dyDescent="0.25">
      <c r="D60" s="7"/>
      <c r="E60" s="7"/>
      <c r="F60" s="7"/>
      <c r="G60" s="7"/>
      <c r="H60" s="7"/>
      <c r="I60" s="7"/>
      <c r="J60" s="7"/>
      <c r="K60" s="9"/>
      <c r="L60" s="7"/>
      <c r="M60" s="7"/>
      <c r="N60" s="7"/>
      <c r="O60" s="7"/>
      <c r="P60" s="7"/>
      <c r="Q60" s="33"/>
      <c r="R60" s="7"/>
      <c r="S60" s="7"/>
      <c r="T60" s="7"/>
      <c r="U60" s="7"/>
      <c r="V60" s="7"/>
      <c r="W60" s="7"/>
      <c r="X60" s="7"/>
      <c r="AH60"/>
      <c r="AI60"/>
    </row>
    <row r="61" spans="2:35" s="1" customFormat="1" x14ac:dyDescent="0.25">
      <c r="D61" s="7"/>
      <c r="E61" s="7"/>
      <c r="F61" s="7"/>
      <c r="G61" s="7"/>
      <c r="H61" s="7"/>
      <c r="I61" s="7"/>
      <c r="J61" s="7"/>
      <c r="K61" s="9"/>
      <c r="L61" s="7"/>
      <c r="M61" s="7"/>
      <c r="N61" s="7"/>
      <c r="O61" s="7"/>
      <c r="P61" s="7"/>
      <c r="Q61" s="33"/>
      <c r="R61" s="7"/>
      <c r="S61" s="7"/>
      <c r="T61" s="7"/>
      <c r="U61" s="7"/>
      <c r="V61" s="7"/>
      <c r="W61" s="7"/>
      <c r="X61" s="7"/>
      <c r="AH61"/>
      <c r="AI61"/>
    </row>
    <row r="62" spans="2:35" s="1" customFormat="1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33"/>
      <c r="R62" s="7"/>
      <c r="S62" s="7"/>
      <c r="T62" s="7"/>
      <c r="U62" s="7"/>
      <c r="V62" s="7"/>
      <c r="W62" s="7"/>
      <c r="X62" s="7"/>
      <c r="AH62"/>
      <c r="AI62"/>
    </row>
    <row r="63" spans="2:35" s="1" customFormat="1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33"/>
      <c r="R63" s="7"/>
      <c r="S63" s="7"/>
      <c r="T63" s="7"/>
      <c r="U63" s="7"/>
      <c r="V63" s="7"/>
      <c r="W63" s="7"/>
      <c r="X63" s="7"/>
      <c r="AH63"/>
      <c r="AI63"/>
    </row>
    <row r="64" spans="2:35" s="1" customFormat="1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33"/>
      <c r="R64" s="7"/>
      <c r="S64" s="7"/>
      <c r="T64" s="7"/>
      <c r="U64" s="7"/>
      <c r="V64" s="7"/>
      <c r="W64" s="7"/>
      <c r="X64" s="7"/>
      <c r="AH64"/>
      <c r="AI64"/>
    </row>
    <row r="65" spans="4:35" s="1" customFormat="1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33"/>
      <c r="R65" s="7"/>
      <c r="S65" s="7"/>
      <c r="T65" s="7"/>
      <c r="U65" s="7"/>
      <c r="V65" s="7"/>
      <c r="W65" s="7"/>
      <c r="X65" s="7"/>
      <c r="AH65"/>
      <c r="AI65"/>
    </row>
    <row r="66" spans="4:35" s="1" customFormat="1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33"/>
      <c r="R66" s="7"/>
      <c r="S66" s="7"/>
      <c r="T66" s="7"/>
      <c r="U66" s="7"/>
      <c r="V66" s="7"/>
      <c r="W66" s="7"/>
      <c r="X66" s="7"/>
      <c r="AH66"/>
      <c r="AI66"/>
    </row>
    <row r="67" spans="4:35" s="1" customFormat="1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33"/>
      <c r="R67" s="7"/>
      <c r="S67" s="7"/>
      <c r="T67" s="7"/>
      <c r="U67" s="7"/>
      <c r="V67" s="7"/>
      <c r="W67" s="7"/>
      <c r="X67" s="7"/>
      <c r="AH67"/>
      <c r="AI67"/>
    </row>
    <row r="68" spans="4:35" s="1" customFormat="1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33"/>
      <c r="R68" s="7"/>
      <c r="S68" s="7"/>
      <c r="T68" s="7"/>
      <c r="U68" s="7"/>
      <c r="V68" s="7"/>
      <c r="W68" s="7"/>
      <c r="X68" s="7"/>
      <c r="AH68"/>
      <c r="AI68"/>
    </row>
    <row r="69" spans="4:35" s="1" customFormat="1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33"/>
      <c r="R69" s="7"/>
      <c r="S69" s="7"/>
      <c r="T69" s="7"/>
      <c r="U69" s="7"/>
      <c r="V69" s="7"/>
      <c r="W69" s="7"/>
      <c r="X69" s="7"/>
      <c r="AH69"/>
      <c r="AI69"/>
    </row>
    <row r="70" spans="4:35" s="1" customFormat="1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33"/>
      <c r="R70" s="7"/>
      <c r="S70" s="7"/>
      <c r="T70" s="7"/>
      <c r="U70" s="7"/>
      <c r="V70" s="7"/>
      <c r="W70" s="7"/>
      <c r="X70" s="7"/>
      <c r="AH70"/>
      <c r="AI70"/>
    </row>
    <row r="71" spans="4:35" s="1" customFormat="1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33"/>
      <c r="R71" s="7"/>
      <c r="S71" s="7"/>
      <c r="T71" s="7"/>
      <c r="U71" s="7"/>
      <c r="V71" s="7"/>
      <c r="W71" s="7"/>
      <c r="X71" s="7"/>
      <c r="AH71"/>
      <c r="AI71"/>
    </row>
    <row r="72" spans="4:35" s="1" customFormat="1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33"/>
      <c r="R72" s="7"/>
      <c r="S72" s="7"/>
      <c r="T72" s="7"/>
      <c r="U72" s="7"/>
      <c r="V72" s="7"/>
      <c r="W72" s="7"/>
      <c r="X72" s="7"/>
      <c r="AH72"/>
      <c r="AI72"/>
    </row>
    <row r="73" spans="4:35" s="1" customFormat="1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33"/>
      <c r="R73" s="7"/>
      <c r="S73" s="7"/>
      <c r="T73" s="7"/>
      <c r="U73" s="7"/>
      <c r="V73" s="7"/>
      <c r="W73" s="7"/>
      <c r="X73" s="7"/>
      <c r="AH73"/>
      <c r="AI73"/>
    </row>
    <row r="74" spans="4:35" s="1" customFormat="1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3"/>
      <c r="R74" s="7"/>
      <c r="S74" s="7"/>
      <c r="T74" s="7"/>
      <c r="U74" s="7"/>
      <c r="V74" s="7"/>
      <c r="W74" s="7"/>
      <c r="X74" s="7"/>
      <c r="AH74"/>
      <c r="AI74"/>
    </row>
    <row r="75" spans="4:35" s="1" customFormat="1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33"/>
      <c r="R75" s="7"/>
      <c r="S75" s="7"/>
      <c r="T75" s="7"/>
      <c r="U75" s="7"/>
      <c r="V75" s="7"/>
      <c r="W75" s="7"/>
      <c r="X75" s="7"/>
      <c r="AH75"/>
      <c r="AI75"/>
    </row>
    <row r="76" spans="4:35" s="1" customFormat="1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33"/>
      <c r="R76" s="7"/>
      <c r="S76" s="7"/>
      <c r="T76" s="7"/>
      <c r="U76" s="7"/>
      <c r="V76" s="7"/>
      <c r="W76" s="7"/>
      <c r="X76" s="7"/>
      <c r="AH76"/>
      <c r="AI76"/>
    </row>
    <row r="77" spans="4:35" s="1" customFormat="1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33"/>
      <c r="R77" s="7"/>
      <c r="S77" s="7"/>
      <c r="T77" s="7"/>
      <c r="U77" s="7"/>
      <c r="V77" s="7"/>
      <c r="W77" s="7"/>
      <c r="X77" s="7"/>
      <c r="AH77"/>
      <c r="AI77"/>
    </row>
  </sheetData>
  <mergeCells count="4">
    <mergeCell ref="A1:X1"/>
    <mergeCell ref="A2:X2"/>
    <mergeCell ref="A3:X3"/>
    <mergeCell ref="B51:N51"/>
  </mergeCells>
  <conditionalFormatting sqref="D8:E50 G8:X50 O51:X51 D52:X54">
    <cfRule type="cellIs" dxfId="1" priority="2" operator="lessThan">
      <formula>0</formula>
    </cfRule>
  </conditionalFormatting>
  <conditionalFormatting sqref="F8:F50">
    <cfRule type="cellIs" dxfId="0" priority="1" operator="lessThan">
      <formula>0</formula>
    </cfRule>
  </conditionalFormatting>
  <printOptions horizontalCentered="1"/>
  <pageMargins left="0.5" right="0.5" top="0.8" bottom="0.43" header="0.3" footer="0.25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Company>AISD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Generic</dc:creator>
  <cp:lastModifiedBy>Generic</cp:lastModifiedBy>
  <cp:lastPrinted>2018-06-27T19:46:55Z</cp:lastPrinted>
  <dcterms:created xsi:type="dcterms:W3CDTF">2009-08-27T02:33:40Z</dcterms:created>
  <dcterms:modified xsi:type="dcterms:W3CDTF">2018-07-02T19:25:06Z</dcterms:modified>
</cp:coreProperties>
</file>